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3ER TRIMESTRE 2024\"/>
    </mc:Choice>
  </mc:AlternateContent>
  <xr:revisionPtr revIDLastSave="0" documentId="8_{73E6F6D4-9BE1-4A47-B461-68C41C6410C3}" xr6:coauthVersionLast="47" xr6:coauthVersionMax="47" xr10:uidLastSave="{00000000-0000-0000-0000-000000000000}"/>
  <bookViews>
    <workbookView xWindow="-120" yWindow="-120" windowWidth="29040" windowHeight="1599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4" l="1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F74" i="4"/>
  <c r="E74" i="4"/>
  <c r="C74" i="4"/>
  <c r="D72" i="4"/>
  <c r="G72" i="4" s="1"/>
  <c r="D70" i="4"/>
  <c r="G70" i="4" s="1"/>
  <c r="D68" i="4"/>
  <c r="G68" i="4" s="1"/>
  <c r="D66" i="4"/>
  <c r="G66" i="4" s="1"/>
  <c r="D64" i="4"/>
  <c r="G64" i="4" s="1"/>
  <c r="D62" i="4"/>
  <c r="G62" i="4" s="1"/>
  <c r="D60" i="4"/>
  <c r="G60" i="4" s="1"/>
  <c r="B74" i="4"/>
  <c r="F52" i="4"/>
  <c r="E52" i="4"/>
  <c r="D50" i="4"/>
  <c r="G50" i="4" s="1"/>
  <c r="D49" i="4"/>
  <c r="G49" i="4" s="1"/>
  <c r="D48" i="4"/>
  <c r="G48" i="4" s="1"/>
  <c r="D47" i="4"/>
  <c r="G47" i="4" s="1"/>
  <c r="C52" i="4"/>
  <c r="B52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38" i="4"/>
  <c r="E38" i="4"/>
  <c r="C38" i="4"/>
  <c r="B38" i="4"/>
  <c r="G52" i="4" l="1"/>
  <c r="G74" i="4"/>
  <c r="D52" i="4"/>
  <c r="D74" i="4"/>
  <c r="G38" i="4"/>
  <c r="D38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<sst xmlns="http://schemas.openxmlformats.org/spreadsheetml/2006/main" count="225" uniqueCount="165">
  <si>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</si>
  <si>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</si>
  <si>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</si>
  <si>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</si>
  <si>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</si>
  <si>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</si>
  <si>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</si>
  <si>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</si>
  <si>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</si>
  <si>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</si>
  <si>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</si>
  <si>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</si>
  <si>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</si>
  <si>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</si>
  <si>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</si>
  <si>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</si>
  <si>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</si>
  <si>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</si>
  <si>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</si>
  <si>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</si>
  <si>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</si>
  <si>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</si>
  <si>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</si>
  <si>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</si>
  <si>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</si>
  <si>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</si>
  <si>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</si>
  <si>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</si>
  <si>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</si>
  <si>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</si>
  <si>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</si>
  <si>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</si>
  <si>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</si>
  <si>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</si>
  <si>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</si>
  <si>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</si>
  <si>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</si>
  <si>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</si>
  <si>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</si>
  <si>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</si>
  <si>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</si>
  <si>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</si>
  <si>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</si>
  <si>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</si>
  <si>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</si>
  <si>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</si>
  <si>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</si>
  <si>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</si>
  <si>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</si>
  <si>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</si>
  <si>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</si>
  <si>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</si>
  <si>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</si>
  <si>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</si>
  <si>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</si>
  <si>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</si>
  <si>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</si>
  <si>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</si>
  <si>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</si>
  <si>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</si>
  <si>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</si>
  <si>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</si>
  <si>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</si>
  <si>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</si>
  <si>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</si>
  <si>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</si>
  <si>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</si>
  <si>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</si>
  <si>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</si>
  <si>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</si>
  <si>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</si>
  <si>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</si>
  <si>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</si>
  <si>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</si>
  <si>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</si>
  <si>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</si>
  <si>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</si>
  <si>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</si>
  <si>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</si>
  <si>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</si>
  <si>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</si>
  <si>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</si>
  <si>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</si>
  <si>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</si>
  <si>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</si>
  <si>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</si>
  <si>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</si>
  <si>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</si>
  <si>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</si>
  <si>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</si>
  <si>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</si>
  <si>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</si>
  <si>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</si>
  <si>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</si>
  <si>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</si>
  <si>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</si>
  <si>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</si>
  <si>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</si>
  <si>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</si>
  <si>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</si>
  <si>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</si>
  <si>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</si>
  <si>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</si>
  <si>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</si>
  <si>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</si>
  <si>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</si>
  <si>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</si>
  <si>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</si>
  <si>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</si>
  <si>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</si>
  <si>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</si>
  <si>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</si>
  <si>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</si>
  <si>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</si>
  <si>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</si>
  <si>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</si>
  <si>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</si>
  <si>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</si>
  <si>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</si>
  <si>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</si>
  <si>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</si>
  <si>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</si>
  <si>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</si>
  <si>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</si>
  <si>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</si>
  <si>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</si>
  <si>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</si>
  <si>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</si>
  <si>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</si>
  <si>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Santiago Maravatío, Guanajuato
Estado Analítico del Ejercicio del Presupuesto de Egresos
Clasificación por Objeto del Gasto (Capítulo y Concepto)
Del 1 de Enero al 30 de Septiembre de 2024</t>
  </si>
  <si>
    <t>Municipio de Santiago Maravatío, Guanajuato
Estado Analítico del Ejercicio del Presupuesto de Egresos
Clasificación Económica (por Tipo de Gasto)
Del 1 de Enero al 30 de Septiembre de 2024</t>
  </si>
  <si>
    <t>31111M360010100 SINDICOS Y REGIDORES</t>
  </si>
  <si>
    <t>31111M360020100 DESPACHO DE LA PRESIDENC</t>
  </si>
  <si>
    <t>31111M360020200 PROCURADURIA AUXILIAR MU</t>
  </si>
  <si>
    <t>31111M360030100 DESPACHO DEL SECRETARIO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</si>
  <si>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</si>
  <si>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</si>
  <si>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</si>
  <si>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</si>
  <si>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</t>
  </si>
  <si>
    <t>31111M360090000 DIRECCION DESARROLLO RUR</t>
  </si>
  <si>
    <t>31111M360100000 DIRECCION DE EDUCACION</t>
  </si>
  <si>
    <t>31111M360110000 DIRECCION DEPORTES Y ATE</t>
  </si>
  <si>
    <t>31111M360120000 COORD. UNIDAD DE ACCESO</t>
  </si>
  <si>
    <t>31111M360130100 DIRECCION DE SERVICIOS M</t>
  </si>
  <si>
    <t>31111M360130200 DEPARTAMENTO LIMPIA</t>
  </si>
  <si>
    <t>31111M360130300 DEPARTAMENTO PARQUES Y J</t>
  </si>
  <si>
    <t>31111M360130400 DEPARTAMENTO DE RASTRO</t>
  </si>
  <si>
    <t>31111M360130500 DEPARTAMENTO ALUMBRADO P</t>
  </si>
  <si>
    <t>31111M360130600 DEPARTAMENTO DE PANTEONE</t>
  </si>
  <si>
    <t>31111M360140000 JUBILADOS</t>
  </si>
  <si>
    <t>31111M360150100 DIRECCION DE SEGURIDAD P</t>
  </si>
  <si>
    <t>31111M360160000 DIRECCION IMPUESTO INMOB</t>
  </si>
  <si>
    <t>31111M360170000 DIRECCION DE RECUSOS HUM</t>
  </si>
  <si>
    <t>31111M360180000 DIRECCION DE DESARROLLO</t>
  </si>
  <si>
    <t>31111M360190000 DIRECCION DE ATENCION A</t>
  </si>
  <si>
    <t>31111M360220000 DIRECCION DE PLANEACION</t>
  </si>
  <si>
    <t>31111M360230000 COORDINACION DE PROMTORI</t>
  </si>
  <si>
    <t>31111M360900100 DIF</t>
  </si>
  <si>
    <t>31111M360900200 CASA DE LA CULTURA</t>
  </si>
  <si>
    <t>31111M360900300 SISTEMA DE AGUA POTABLE</t>
  </si>
  <si>
    <t>Municipio de Santiago Maravatío, Guanajuato
Estado Analítico del Ejercicio del Presupuesto de Egresos
Clasificación Administrativa
Del 1 de Enero al 30 de Septiembre de 2024</t>
  </si>
  <si>
    <t>Municipio de Santiago Maravatío, Guanajuato
Estado Analítico del Ejercicio del Presupuesto de Egresos
Clasificación Administrativa (Poderes)
Del 1 de Enero al 30 de Septiembre de 2024</t>
  </si>
  <si>
    <t>Municipio de Santiago Maravatío, Guanajuato
Estado Analítico del Ejercicio del Presupuesto de Egresos
Clasificación Administrativa (Sector Paraestatal)
Del 1 de Enero al 30 de Septiembre de 2024</t>
  </si>
  <si>
    <t>Municipio de Santiago Maravatío, Guanajuato
Estado Analítico del Ejercicio del Presupuesto de Egresos
Clasificación Funcional (Finalidad y Función)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</si>
</sst>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41" t="s">
        <v>129</v>
      </c>
      <c r="B1" s="41"/>
      <c r="C1" s="41"/>
      <c r="D1" s="41"/>
      <c r="E1" s="41"/>
      <c r="F1" s="41"/>
      <c r="G1" s="42"/>
    </row>
    <row r="2" spans="1:8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8" ht="24.95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8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8" x14ac:dyDescent="0.2">
      <c r="A5" s="17" t="s">
        <v>58</v>
      </c>
      <c r="B5" s="12">
        <f>SUM(B6:B12)</f>
        <v>41346803.420000002</v>
      </c>
      <c r="C5" s="12">
        <f>SUM(C6:C12)</f>
        <v>1774511.7100000002</v>
      </c>
      <c r="D5" s="12">
        <f>B5+C5</f>
        <v>43121315.130000003</v>
      </c>
      <c r="E5" s="12">
        <f>SUM(E6:E12)</f>
        <v>26462212.340000004</v>
      </c>
      <c r="F5" s="12">
        <f>SUM(F6:F12)</f>
        <v>26462212.340000004</v>
      </c>
      <c r="G5" s="12">
        <f>D5-E5</f>
        <v>16659102.789999999</v>
      </c>
    </row>
    <row r="6" spans="1:8" x14ac:dyDescent="0.2">
      <c r="A6" s="19" t="s">
        <v>62</v>
      </c>
      <c r="B6" s="5">
        <v>33027726.73</v>
      </c>
      <c r="C6" s="5">
        <v>-2143228.83</v>
      </c>
      <c r="D6" s="5">
        <f t="shared" ref="D6:D69" si="0">B6+C6</f>
        <v>30884497.899999999</v>
      </c>
      <c r="E6" s="5">
        <v>22022473.530000001</v>
      </c>
      <c r="F6" s="5">
        <v>22022473.530000001</v>
      </c>
      <c r="G6" s="5">
        <f t="shared" ref="G6:G69" si="1">D6-E6</f>
        <v>8862024.3699999973</v>
      </c>
      <c r="H6" s="9">
        <v>1100</v>
      </c>
    </row>
    <row r="7" spans="1:8" x14ac:dyDescent="0.2">
      <c r="A7" s="19" t="s">
        <v>63</v>
      </c>
      <c r="B7" s="5">
        <v>1400000</v>
      </c>
      <c r="C7" s="5">
        <v>2395394.7400000002</v>
      </c>
      <c r="D7" s="5">
        <f t="shared" si="0"/>
        <v>3795394.74</v>
      </c>
      <c r="E7" s="5">
        <v>2832901.89</v>
      </c>
      <c r="F7" s="5">
        <v>2832901.89</v>
      </c>
      <c r="G7" s="5">
        <f t="shared" si="1"/>
        <v>962492.85000000009</v>
      </c>
      <c r="H7" s="9">
        <v>1200</v>
      </c>
    </row>
    <row r="8" spans="1:8" x14ac:dyDescent="0.2">
      <c r="A8" s="19" t="s">
        <v>64</v>
      </c>
      <c r="B8" s="5">
        <v>5032485.18</v>
      </c>
      <c r="C8" s="5">
        <v>9054.2000000000007</v>
      </c>
      <c r="D8" s="5">
        <f t="shared" si="0"/>
        <v>5041539.38</v>
      </c>
      <c r="E8" s="5">
        <v>516225.66</v>
      </c>
      <c r="F8" s="5">
        <v>516225.66</v>
      </c>
      <c r="G8" s="5">
        <f t="shared" si="1"/>
        <v>4525313.72</v>
      </c>
      <c r="H8" s="9">
        <v>1300</v>
      </c>
    </row>
    <row r="9" spans="1:8" x14ac:dyDescent="0.2">
      <c r="A9" s="19" t="s">
        <v>33</v>
      </c>
      <c r="B9" s="5">
        <v>165000</v>
      </c>
      <c r="C9" s="5">
        <v>13291.6</v>
      </c>
      <c r="D9" s="5">
        <f t="shared" si="0"/>
        <v>178291.6</v>
      </c>
      <c r="E9" s="5">
        <v>178291.6</v>
      </c>
      <c r="F9" s="5">
        <v>178291.6</v>
      </c>
      <c r="G9" s="5">
        <f t="shared" si="1"/>
        <v>0</v>
      </c>
      <c r="H9" s="9">
        <v>1400</v>
      </c>
    </row>
    <row r="10" spans="1:8" x14ac:dyDescent="0.2">
      <c r="A10" s="19" t="s">
        <v>65</v>
      </c>
      <c r="B10" s="5">
        <v>1721591.51</v>
      </c>
      <c r="C10" s="5">
        <v>1500000</v>
      </c>
      <c r="D10" s="5">
        <f t="shared" si="0"/>
        <v>3221591.51</v>
      </c>
      <c r="E10" s="5">
        <v>912319.66</v>
      </c>
      <c r="F10" s="5">
        <v>912319.66</v>
      </c>
      <c r="G10" s="5">
        <f t="shared" si="1"/>
        <v>2309271.8499999996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66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123</v>
      </c>
      <c r="B13" s="13">
        <f>SUM(B14:B22)</f>
        <v>13485427</v>
      </c>
      <c r="C13" s="13">
        <f>SUM(C14:C22)</f>
        <v>1341137.01</v>
      </c>
      <c r="D13" s="13">
        <f t="shared" si="0"/>
        <v>14826564.01</v>
      </c>
      <c r="E13" s="13">
        <f>SUM(E14:E22)</f>
        <v>11022855.720000001</v>
      </c>
      <c r="F13" s="13">
        <f>SUM(F14:F22)</f>
        <v>10523335.560000001</v>
      </c>
      <c r="G13" s="13">
        <f t="shared" si="1"/>
        <v>3803708.2899999991</v>
      </c>
      <c r="H13" s="18">
        <v>0</v>
      </c>
    </row>
    <row r="14" spans="1:8" x14ac:dyDescent="0.2">
      <c r="A14" s="19" t="s">
        <v>67</v>
      </c>
      <c r="B14" s="5">
        <v>873608</v>
      </c>
      <c r="C14" s="5">
        <v>241528.81</v>
      </c>
      <c r="D14" s="5">
        <f t="shared" si="0"/>
        <v>1115136.81</v>
      </c>
      <c r="E14" s="5">
        <v>719091.27</v>
      </c>
      <c r="F14" s="5">
        <v>719091.27</v>
      </c>
      <c r="G14" s="5">
        <f t="shared" si="1"/>
        <v>396045.54000000004</v>
      </c>
      <c r="H14" s="9">
        <v>2100</v>
      </c>
    </row>
    <row r="15" spans="1:8" x14ac:dyDescent="0.2">
      <c r="A15" s="19" t="s">
        <v>68</v>
      </c>
      <c r="B15" s="5">
        <v>309000</v>
      </c>
      <c r="C15" s="5">
        <v>-83000</v>
      </c>
      <c r="D15" s="5">
        <f t="shared" si="0"/>
        <v>226000</v>
      </c>
      <c r="E15" s="5">
        <v>154645.89000000001</v>
      </c>
      <c r="F15" s="5">
        <v>154645.89000000001</v>
      </c>
      <c r="G15" s="5">
        <f t="shared" si="1"/>
        <v>71354.109999999986</v>
      </c>
      <c r="H15" s="9">
        <v>2200</v>
      </c>
    </row>
    <row r="16" spans="1:8" x14ac:dyDescent="0.2">
      <c r="A16" s="19" t="s">
        <v>69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19" t="s">
        <v>70</v>
      </c>
      <c r="B17" s="5">
        <v>5279788</v>
      </c>
      <c r="C17" s="5">
        <v>250211.45</v>
      </c>
      <c r="D17" s="5">
        <f t="shared" si="0"/>
        <v>5529999.4500000002</v>
      </c>
      <c r="E17" s="5">
        <v>4243171.55</v>
      </c>
      <c r="F17" s="5">
        <v>3963171.55</v>
      </c>
      <c r="G17" s="5">
        <f t="shared" si="1"/>
        <v>1286827.9000000004</v>
      </c>
      <c r="H17" s="9">
        <v>2400</v>
      </c>
    </row>
    <row r="18" spans="1:8" x14ac:dyDescent="0.2">
      <c r="A18" s="19" t="s">
        <v>71</v>
      </c>
      <c r="B18" s="5">
        <v>327351</v>
      </c>
      <c r="C18" s="5">
        <v>46150</v>
      </c>
      <c r="D18" s="5">
        <f t="shared" si="0"/>
        <v>373501</v>
      </c>
      <c r="E18" s="5">
        <v>340900.88</v>
      </c>
      <c r="F18" s="5">
        <v>340900.88</v>
      </c>
      <c r="G18" s="5">
        <f t="shared" si="1"/>
        <v>32600.119999999995</v>
      </c>
      <c r="H18" s="9">
        <v>2500</v>
      </c>
    </row>
    <row r="19" spans="1:8" x14ac:dyDescent="0.2">
      <c r="A19" s="19" t="s">
        <v>72</v>
      </c>
      <c r="B19" s="5">
        <v>4961800</v>
      </c>
      <c r="C19" s="5">
        <v>243926.63</v>
      </c>
      <c r="D19" s="5">
        <f t="shared" si="0"/>
        <v>5205726.63</v>
      </c>
      <c r="E19" s="5">
        <v>3897540.12</v>
      </c>
      <c r="F19" s="5">
        <v>3698234.12</v>
      </c>
      <c r="G19" s="5">
        <f t="shared" si="1"/>
        <v>1308186.5099999998</v>
      </c>
      <c r="H19" s="9">
        <v>2600</v>
      </c>
    </row>
    <row r="20" spans="1:8" x14ac:dyDescent="0.2">
      <c r="A20" s="19" t="s">
        <v>73</v>
      </c>
      <c r="B20" s="5">
        <v>578400</v>
      </c>
      <c r="C20" s="5">
        <v>303767.12</v>
      </c>
      <c r="D20" s="5">
        <f t="shared" si="0"/>
        <v>882167.12</v>
      </c>
      <c r="E20" s="5">
        <v>378469.93</v>
      </c>
      <c r="F20" s="5">
        <v>378469.93</v>
      </c>
      <c r="G20" s="5">
        <f t="shared" si="1"/>
        <v>503697.19</v>
      </c>
      <c r="H20" s="9">
        <v>2700</v>
      </c>
    </row>
    <row r="21" spans="1:8" x14ac:dyDescent="0.2">
      <c r="A21" s="19" t="s">
        <v>74</v>
      </c>
      <c r="B21" s="5">
        <v>50000</v>
      </c>
      <c r="C21" s="5">
        <v>0</v>
      </c>
      <c r="D21" s="5">
        <f t="shared" si="0"/>
        <v>50000</v>
      </c>
      <c r="E21" s="5">
        <v>6551.99</v>
      </c>
      <c r="F21" s="5">
        <v>6551.99</v>
      </c>
      <c r="G21" s="5">
        <f t="shared" si="1"/>
        <v>43448.01</v>
      </c>
      <c r="H21" s="9">
        <v>2800</v>
      </c>
    </row>
    <row r="22" spans="1:8" x14ac:dyDescent="0.2">
      <c r="A22" s="19" t="s">
        <v>75</v>
      </c>
      <c r="B22" s="5">
        <v>1105480</v>
      </c>
      <c r="C22" s="5">
        <v>338553</v>
      </c>
      <c r="D22" s="5">
        <f t="shared" si="0"/>
        <v>1444033</v>
      </c>
      <c r="E22" s="5">
        <v>1282484.0900000001</v>
      </c>
      <c r="F22" s="5">
        <v>1262269.93</v>
      </c>
      <c r="G22" s="5">
        <f t="shared" si="1"/>
        <v>161548.90999999992</v>
      </c>
      <c r="H22" s="9">
        <v>2900</v>
      </c>
    </row>
    <row r="23" spans="1:8" x14ac:dyDescent="0.2">
      <c r="A23" s="17" t="s">
        <v>59</v>
      </c>
      <c r="B23" s="13">
        <f>SUM(B24:B32)</f>
        <v>15289704.18</v>
      </c>
      <c r="C23" s="13">
        <f>SUM(C24:C32)</f>
        <v>12162230.390000001</v>
      </c>
      <c r="D23" s="13">
        <f t="shared" si="0"/>
        <v>27451934.57</v>
      </c>
      <c r="E23" s="13">
        <f>SUM(E24:E32)</f>
        <v>21432546.559999999</v>
      </c>
      <c r="F23" s="13">
        <f>SUM(F24:F32)</f>
        <v>21423614.559999999</v>
      </c>
      <c r="G23" s="13">
        <f t="shared" si="1"/>
        <v>6019388.0100000016</v>
      </c>
      <c r="H23" s="18">
        <v>0</v>
      </c>
    </row>
    <row r="24" spans="1:8" x14ac:dyDescent="0.2">
      <c r="A24" s="19" t="s">
        <v>76</v>
      </c>
      <c r="B24" s="5">
        <v>2563702.56</v>
      </c>
      <c r="C24" s="5">
        <v>947653</v>
      </c>
      <c r="D24" s="5">
        <f t="shared" si="0"/>
        <v>3511355.56</v>
      </c>
      <c r="E24" s="5">
        <v>2993612.87</v>
      </c>
      <c r="F24" s="5">
        <v>2993612.87</v>
      </c>
      <c r="G24" s="5">
        <f t="shared" si="1"/>
        <v>517742.68999999994</v>
      </c>
      <c r="H24" s="9">
        <v>3100</v>
      </c>
    </row>
    <row r="25" spans="1:8" x14ac:dyDescent="0.2">
      <c r="A25" s="19" t="s">
        <v>77</v>
      </c>
      <c r="B25" s="5">
        <v>617250</v>
      </c>
      <c r="C25" s="5">
        <v>209696.23</v>
      </c>
      <c r="D25" s="5">
        <f t="shared" si="0"/>
        <v>826946.23</v>
      </c>
      <c r="E25" s="5">
        <v>267450</v>
      </c>
      <c r="F25" s="5">
        <v>267450</v>
      </c>
      <c r="G25" s="5">
        <f t="shared" si="1"/>
        <v>559496.23</v>
      </c>
      <c r="H25" s="9">
        <v>3200</v>
      </c>
    </row>
    <row r="26" spans="1:8" x14ac:dyDescent="0.2">
      <c r="A26" s="19" t="s">
        <v>78</v>
      </c>
      <c r="B26" s="5">
        <v>1307102.6000000001</v>
      </c>
      <c r="C26" s="5">
        <v>2183447.25</v>
      </c>
      <c r="D26" s="5">
        <f t="shared" si="0"/>
        <v>3490549.85</v>
      </c>
      <c r="E26" s="5">
        <v>1890854.46</v>
      </c>
      <c r="F26" s="5">
        <v>1890854.46</v>
      </c>
      <c r="G26" s="5">
        <f t="shared" si="1"/>
        <v>1599695.3900000001</v>
      </c>
      <c r="H26" s="9">
        <v>3300</v>
      </c>
    </row>
    <row r="27" spans="1:8" x14ac:dyDescent="0.2">
      <c r="A27" s="19" t="s">
        <v>79</v>
      </c>
      <c r="B27" s="5">
        <v>589400</v>
      </c>
      <c r="C27" s="5">
        <v>472939.1</v>
      </c>
      <c r="D27" s="5">
        <f t="shared" si="0"/>
        <v>1062339.1000000001</v>
      </c>
      <c r="E27" s="5">
        <v>764503.13</v>
      </c>
      <c r="F27" s="5">
        <v>764503.13</v>
      </c>
      <c r="G27" s="5">
        <f t="shared" si="1"/>
        <v>297835.97000000009</v>
      </c>
      <c r="H27" s="9">
        <v>3400</v>
      </c>
    </row>
    <row r="28" spans="1:8" x14ac:dyDescent="0.2">
      <c r="A28" s="19" t="s">
        <v>80</v>
      </c>
      <c r="B28" s="5">
        <v>602089.76</v>
      </c>
      <c r="C28" s="5">
        <v>518298.24</v>
      </c>
      <c r="D28" s="5">
        <f t="shared" si="0"/>
        <v>1120388</v>
      </c>
      <c r="E28" s="5">
        <v>739302.12</v>
      </c>
      <c r="F28" s="5">
        <v>730370.12</v>
      </c>
      <c r="G28" s="5">
        <f t="shared" si="1"/>
        <v>381085.88</v>
      </c>
      <c r="H28" s="9">
        <v>3500</v>
      </c>
    </row>
    <row r="29" spans="1:8" x14ac:dyDescent="0.2">
      <c r="A29" s="19" t="s">
        <v>81</v>
      </c>
      <c r="B29" s="5">
        <v>140000</v>
      </c>
      <c r="C29" s="5">
        <v>57837.5</v>
      </c>
      <c r="D29" s="5">
        <f t="shared" si="0"/>
        <v>197837.5</v>
      </c>
      <c r="E29" s="5">
        <v>167926.84</v>
      </c>
      <c r="F29" s="5">
        <v>167926.84</v>
      </c>
      <c r="G29" s="5">
        <f t="shared" si="1"/>
        <v>29910.660000000003</v>
      </c>
      <c r="H29" s="9">
        <v>3600</v>
      </c>
    </row>
    <row r="30" spans="1:8" x14ac:dyDescent="0.2">
      <c r="A30" s="19" t="s">
        <v>82</v>
      </c>
      <c r="B30" s="5">
        <v>115000</v>
      </c>
      <c r="C30" s="5">
        <v>16724</v>
      </c>
      <c r="D30" s="5">
        <f t="shared" si="0"/>
        <v>131724</v>
      </c>
      <c r="E30" s="5">
        <v>100228.74</v>
      </c>
      <c r="F30" s="5">
        <v>100228.74</v>
      </c>
      <c r="G30" s="5">
        <f t="shared" si="1"/>
        <v>31495.259999999995</v>
      </c>
      <c r="H30" s="9">
        <v>3700</v>
      </c>
    </row>
    <row r="31" spans="1:8" x14ac:dyDescent="0.2">
      <c r="A31" s="19" t="s">
        <v>83</v>
      </c>
      <c r="B31" s="5">
        <v>6450000</v>
      </c>
      <c r="C31" s="5">
        <v>6588247.9900000002</v>
      </c>
      <c r="D31" s="5">
        <f t="shared" si="0"/>
        <v>13038247.99</v>
      </c>
      <c r="E31" s="5">
        <v>11688165.310000001</v>
      </c>
      <c r="F31" s="5">
        <v>11688165.310000001</v>
      </c>
      <c r="G31" s="5">
        <f t="shared" si="1"/>
        <v>1350082.6799999997</v>
      </c>
      <c r="H31" s="9">
        <v>3800</v>
      </c>
    </row>
    <row r="32" spans="1:8" x14ac:dyDescent="0.2">
      <c r="A32" s="19" t="s">
        <v>18</v>
      </c>
      <c r="B32" s="5">
        <v>2905159.26</v>
      </c>
      <c r="C32" s="5">
        <v>1167387.08</v>
      </c>
      <c r="D32" s="5">
        <f t="shared" si="0"/>
        <v>4072546.34</v>
      </c>
      <c r="E32" s="5">
        <v>2820503.09</v>
      </c>
      <c r="F32" s="5">
        <v>2820503.09</v>
      </c>
      <c r="G32" s="5">
        <f t="shared" si="1"/>
        <v>1252043.25</v>
      </c>
      <c r="H32" s="9">
        <v>3900</v>
      </c>
    </row>
    <row r="33" spans="1:8" x14ac:dyDescent="0.2">
      <c r="A33" s="17" t="s">
        <v>124</v>
      </c>
      <c r="B33" s="13">
        <f>SUM(B34:B42)</f>
        <v>16746714.67</v>
      </c>
      <c r="C33" s="13">
        <f>SUM(C34:C42)</f>
        <v>16155849.74</v>
      </c>
      <c r="D33" s="13">
        <f t="shared" si="0"/>
        <v>32902564.41</v>
      </c>
      <c r="E33" s="13">
        <f>SUM(E34:E42)</f>
        <v>27514103.979999997</v>
      </c>
      <c r="F33" s="13">
        <f>SUM(F34:F42)</f>
        <v>27514103.979999997</v>
      </c>
      <c r="G33" s="13">
        <f t="shared" si="1"/>
        <v>5388460.4300000034</v>
      </c>
      <c r="H33" s="18">
        <v>0</v>
      </c>
    </row>
    <row r="34" spans="1:8" x14ac:dyDescent="0.2">
      <c r="A34" s="19" t="s">
        <v>84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19" t="s">
        <v>85</v>
      </c>
      <c r="B35" s="5">
        <v>9675524.6699999999</v>
      </c>
      <c r="C35" s="5">
        <v>-568949.72</v>
      </c>
      <c r="D35" s="5">
        <f t="shared" si="0"/>
        <v>9106574.9499999993</v>
      </c>
      <c r="E35" s="5">
        <v>7251205.4199999999</v>
      </c>
      <c r="F35" s="5">
        <v>7251205.4199999999</v>
      </c>
      <c r="G35" s="5">
        <f t="shared" si="1"/>
        <v>1855369.5299999993</v>
      </c>
      <c r="H35" s="9">
        <v>4200</v>
      </c>
    </row>
    <row r="36" spans="1:8" x14ac:dyDescent="0.2">
      <c r="A36" s="19" t="s">
        <v>86</v>
      </c>
      <c r="B36" s="5">
        <v>903000</v>
      </c>
      <c r="C36" s="5">
        <v>5239666.12</v>
      </c>
      <c r="D36" s="5">
        <f t="shared" si="0"/>
        <v>6142666.1200000001</v>
      </c>
      <c r="E36" s="5">
        <v>6117657.1200000001</v>
      </c>
      <c r="F36" s="5">
        <v>6117657.1200000001</v>
      </c>
      <c r="G36" s="5">
        <f t="shared" si="1"/>
        <v>25009</v>
      </c>
      <c r="H36" s="9">
        <v>4300</v>
      </c>
    </row>
    <row r="37" spans="1:8" x14ac:dyDescent="0.2">
      <c r="A37" s="19" t="s">
        <v>87</v>
      </c>
      <c r="B37" s="5">
        <v>6168190</v>
      </c>
      <c r="C37" s="5">
        <v>11485133.34</v>
      </c>
      <c r="D37" s="5">
        <f t="shared" si="0"/>
        <v>17653323.34</v>
      </c>
      <c r="E37" s="5">
        <v>14145241.439999999</v>
      </c>
      <c r="F37" s="5">
        <v>14145241.439999999</v>
      </c>
      <c r="G37" s="5">
        <f t="shared" si="1"/>
        <v>3508081.9000000004</v>
      </c>
      <c r="H37" s="9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19" t="s">
        <v>88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89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90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125</v>
      </c>
      <c r="B43" s="13">
        <f>SUM(B44:B52)</f>
        <v>60000</v>
      </c>
      <c r="C43" s="13">
        <f>SUM(C44:C52)</f>
        <v>6439292.4300000006</v>
      </c>
      <c r="D43" s="13">
        <f t="shared" si="0"/>
        <v>6499292.4300000006</v>
      </c>
      <c r="E43" s="13">
        <f>SUM(E44:E52)</f>
        <v>6226291.4400000004</v>
      </c>
      <c r="F43" s="13">
        <f>SUM(F44:F52)</f>
        <v>6226291.4400000004</v>
      </c>
      <c r="G43" s="13">
        <f t="shared" si="1"/>
        <v>273000.99000000022</v>
      </c>
      <c r="H43" s="18">
        <v>0</v>
      </c>
    </row>
    <row r="44" spans="1:8" x14ac:dyDescent="0.2">
      <c r="A44" s="4" t="s">
        <v>91</v>
      </c>
      <c r="B44" s="5">
        <v>0</v>
      </c>
      <c r="C44" s="5">
        <v>293450.03000000003</v>
      </c>
      <c r="D44" s="5">
        <f t="shared" si="0"/>
        <v>293450.03000000003</v>
      </c>
      <c r="E44" s="5">
        <v>258446.03</v>
      </c>
      <c r="F44" s="5">
        <v>258446.03</v>
      </c>
      <c r="G44" s="5">
        <f t="shared" si="1"/>
        <v>35004.000000000029</v>
      </c>
      <c r="H44" s="9">
        <v>5100</v>
      </c>
    </row>
    <row r="45" spans="1:8" x14ac:dyDescent="0.2">
      <c r="A45" s="19" t="s">
        <v>92</v>
      </c>
      <c r="B45" s="5">
        <v>0</v>
      </c>
      <c r="C45" s="5">
        <v>12000</v>
      </c>
      <c r="D45" s="5">
        <f t="shared" si="0"/>
        <v>12000</v>
      </c>
      <c r="E45" s="5">
        <v>11999</v>
      </c>
      <c r="F45" s="5">
        <v>11999</v>
      </c>
      <c r="G45" s="5">
        <f t="shared" si="1"/>
        <v>1</v>
      </c>
      <c r="H45" s="9">
        <v>5200</v>
      </c>
    </row>
    <row r="46" spans="1:8" x14ac:dyDescent="0.2">
      <c r="A46" s="19" t="s">
        <v>93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19" t="s">
        <v>94</v>
      </c>
      <c r="B47" s="5">
        <v>0</v>
      </c>
      <c r="C47" s="5">
        <v>5615175</v>
      </c>
      <c r="D47" s="5">
        <f t="shared" si="0"/>
        <v>5615175</v>
      </c>
      <c r="E47" s="5">
        <v>5410175</v>
      </c>
      <c r="F47" s="5">
        <v>5410175</v>
      </c>
      <c r="G47" s="5">
        <f t="shared" si="1"/>
        <v>205000</v>
      </c>
      <c r="H47" s="9">
        <v>5400</v>
      </c>
    </row>
    <row r="48" spans="1:8" x14ac:dyDescent="0.2">
      <c r="A48" s="19" t="s">
        <v>95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96</v>
      </c>
      <c r="B49" s="5">
        <v>60000</v>
      </c>
      <c r="C49" s="5">
        <v>518667.4</v>
      </c>
      <c r="D49" s="5">
        <f t="shared" si="0"/>
        <v>578667.4</v>
      </c>
      <c r="E49" s="5">
        <v>545671.41</v>
      </c>
      <c r="F49" s="5">
        <v>545671.41</v>
      </c>
      <c r="G49" s="5">
        <f t="shared" si="1"/>
        <v>32995.989999999991</v>
      </c>
      <c r="H49" s="9">
        <v>5600</v>
      </c>
    </row>
    <row r="50" spans="1:8" x14ac:dyDescent="0.2">
      <c r="A50" s="19" t="s">
        <v>97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98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99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60</v>
      </c>
      <c r="B53" s="13">
        <f>SUM(B54:B56)</f>
        <v>71306070.730000004</v>
      </c>
      <c r="C53" s="13">
        <f>SUM(C54:C56)</f>
        <v>9327720.0300000012</v>
      </c>
      <c r="D53" s="13">
        <f t="shared" si="0"/>
        <v>80633790.760000005</v>
      </c>
      <c r="E53" s="13">
        <f>SUM(E54:E56)</f>
        <v>46455153.549999997</v>
      </c>
      <c r="F53" s="13">
        <f>SUM(F54:F56)</f>
        <v>46455153.549999997</v>
      </c>
      <c r="G53" s="13">
        <f t="shared" si="1"/>
        <v>34178637.210000008</v>
      </c>
      <c r="H53" s="18">
        <v>0</v>
      </c>
    </row>
    <row r="54" spans="1:8" x14ac:dyDescent="0.2">
      <c r="A54" s="19" t="s">
        <v>100</v>
      </c>
      <c r="B54" s="5">
        <v>69306070.730000004</v>
      </c>
      <c r="C54" s="5">
        <v>-2395946.44</v>
      </c>
      <c r="D54" s="5">
        <f t="shared" si="0"/>
        <v>66910124.290000007</v>
      </c>
      <c r="E54" s="5">
        <v>42896832.18</v>
      </c>
      <c r="F54" s="5">
        <v>42896832.18</v>
      </c>
      <c r="G54" s="5">
        <f t="shared" si="1"/>
        <v>24013292.110000007</v>
      </c>
      <c r="H54" s="9">
        <v>6100</v>
      </c>
    </row>
    <row r="55" spans="1:8" x14ac:dyDescent="0.2">
      <c r="A55" s="19" t="s">
        <v>101</v>
      </c>
      <c r="B55" s="5">
        <v>2000000</v>
      </c>
      <c r="C55" s="5">
        <v>11723666.470000001</v>
      </c>
      <c r="D55" s="5">
        <f t="shared" si="0"/>
        <v>13723666.470000001</v>
      </c>
      <c r="E55" s="5">
        <v>3558321.37</v>
      </c>
      <c r="F55" s="5">
        <v>3558321.37</v>
      </c>
      <c r="G55" s="5">
        <f t="shared" si="1"/>
        <v>10165345.100000001</v>
      </c>
      <c r="H55" s="9">
        <v>6200</v>
      </c>
    </row>
    <row r="56" spans="1:8" x14ac:dyDescent="0.2">
      <c r="A56" s="19" t="s">
        <v>102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126</v>
      </c>
      <c r="B57" s="13">
        <f>SUM(B58:B64)</f>
        <v>500000</v>
      </c>
      <c r="C57" s="13">
        <f>SUM(C58:C64)</f>
        <v>-500000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103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104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105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106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107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108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109</v>
      </c>
      <c r="B64" s="5">
        <v>500000</v>
      </c>
      <c r="C64" s="5">
        <v>-500000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127</v>
      </c>
      <c r="B65" s="13">
        <f>SUM(B66:B68)</f>
        <v>0</v>
      </c>
      <c r="C65" s="13">
        <f>SUM(C66:C68)</f>
        <v>0</v>
      </c>
      <c r="D65" s="13">
        <f t="shared" si="0"/>
        <v>0</v>
      </c>
      <c r="E65" s="13">
        <f>SUM(E66:E68)</f>
        <v>0</v>
      </c>
      <c r="F65" s="13">
        <f>SUM(F66:F68)</f>
        <v>0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7" t="s">
        <v>61</v>
      </c>
      <c r="B69" s="13">
        <f>SUM(B70:B76)</f>
        <v>3663800</v>
      </c>
      <c r="C69" s="13">
        <f>SUM(C70:C76)</f>
        <v>-39129.99</v>
      </c>
      <c r="D69" s="13">
        <f t="shared" si="0"/>
        <v>3624670.01</v>
      </c>
      <c r="E69" s="13">
        <f>SUM(E70:E76)</f>
        <v>3624670.01</v>
      </c>
      <c r="F69" s="13">
        <f>SUM(F70:F76)</f>
        <v>3624670.01</v>
      </c>
      <c r="G69" s="13">
        <f t="shared" si="1"/>
        <v>0</v>
      </c>
      <c r="H69" s="18">
        <v>0</v>
      </c>
    </row>
    <row r="70" spans="1:8" x14ac:dyDescent="0.2">
      <c r="A70" s="19" t="s">
        <v>110</v>
      </c>
      <c r="B70" s="5">
        <v>3500000</v>
      </c>
      <c r="C70" s="5">
        <v>0</v>
      </c>
      <c r="D70" s="5">
        <f t="shared" ref="D70:D76" si="2">B70+C70</f>
        <v>3500000</v>
      </c>
      <c r="E70" s="5">
        <v>3500000</v>
      </c>
      <c r="F70" s="5">
        <v>3500000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111</v>
      </c>
      <c r="B71" s="5">
        <v>163800</v>
      </c>
      <c r="C71" s="5">
        <v>-39129.99</v>
      </c>
      <c r="D71" s="5">
        <f t="shared" si="2"/>
        <v>124670.01000000001</v>
      </c>
      <c r="E71" s="5">
        <v>124670.01</v>
      </c>
      <c r="F71" s="5">
        <v>124670.01</v>
      </c>
      <c r="G71" s="5">
        <f t="shared" si="3"/>
        <v>0</v>
      </c>
      <c r="H71" s="9">
        <v>9200</v>
      </c>
    </row>
    <row r="72" spans="1:8" x14ac:dyDescent="0.2">
      <c r="A72" s="19" t="s">
        <v>112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113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114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115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116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50</v>
      </c>
      <c r="B77" s="15">
        <f t="shared" ref="B77:G77" si="4">SUM(B5+B13+B23+B33+B43+B53+B57+B65+B69)</f>
        <v>162398520</v>
      </c>
      <c r="C77" s="15">
        <f t="shared" si="4"/>
        <v>46661611.32</v>
      </c>
      <c r="D77" s="15">
        <f t="shared" si="4"/>
        <v>209060131.31999999</v>
      </c>
      <c r="E77" s="15">
        <f t="shared" si="4"/>
        <v>142737833.59999996</v>
      </c>
      <c r="F77" s="15">
        <f t="shared" si="4"/>
        <v>142229381.44</v>
      </c>
      <c r="G77" s="15">
        <f t="shared" si="4"/>
        <v>66322297.720000014</v>
      </c>
    </row>
    <row r="79" spans="1:8" x14ac:dyDescent="0.2">
      <c r="A79" s="1" t="s">
        <v>120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130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7" ht="24.95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86827449.269999996</v>
      </c>
      <c r="C6" s="5">
        <v>30175926.41</v>
      </c>
      <c r="D6" s="5">
        <f>B6+C6</f>
        <v>117003375.67999999</v>
      </c>
      <c r="E6" s="5">
        <v>85157716.159999996</v>
      </c>
      <c r="F6" s="5">
        <v>84649264</v>
      </c>
      <c r="G6" s="5">
        <f>D6-E6</f>
        <v>31845659.519999996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72071070.730000004</v>
      </c>
      <c r="C8" s="5">
        <v>16485684.91</v>
      </c>
      <c r="D8" s="5">
        <f>B8+C8</f>
        <v>88556755.640000001</v>
      </c>
      <c r="E8" s="5">
        <v>54080117.439999998</v>
      </c>
      <c r="F8" s="5">
        <v>54080117.439999998</v>
      </c>
      <c r="G8" s="5">
        <f>D8-E8</f>
        <v>34476638.200000003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3500000</v>
      </c>
      <c r="C10" s="5">
        <v>0</v>
      </c>
      <c r="D10" s="5">
        <f>B10+C10</f>
        <v>3500000</v>
      </c>
      <c r="E10" s="5">
        <v>3500000</v>
      </c>
      <c r="F10" s="5">
        <v>3500000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50</v>
      </c>
      <c r="B16" s="15">
        <f t="shared" ref="B16:G16" si="0">SUM(B6+B8+B10+B12+B14)</f>
        <v>162398520</v>
      </c>
      <c r="C16" s="15">
        <f t="shared" si="0"/>
        <v>46661611.32</v>
      </c>
      <c r="D16" s="15">
        <f t="shared" si="0"/>
        <v>209060131.31999999</v>
      </c>
      <c r="E16" s="15">
        <f t="shared" si="0"/>
        <v>142737833.59999999</v>
      </c>
      <c r="F16" s="15">
        <f t="shared" si="0"/>
        <v>142229381.44</v>
      </c>
      <c r="G16" s="15">
        <f t="shared" si="0"/>
        <v>66322297.719999999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6"/>
  <sheetViews>
    <sheetView showGridLines="0" workbookViewId="0">
      <selection activeCell="A36" sqref="A36:J36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6" t="s">
        <v>161</v>
      </c>
      <c r="B1" s="47"/>
      <c r="C1" s="47"/>
      <c r="D1" s="47"/>
      <c r="E1" s="47"/>
      <c r="F1" s="47"/>
      <c r="G1" s="48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57</v>
      </c>
      <c r="E3" s="29"/>
      <c r="F3" s="30"/>
      <c r="G3" s="43" t="s">
        <v>56</v>
      </c>
    </row>
    <row r="4" spans="1:7" ht="24.95" customHeight="1" x14ac:dyDescent="0.2">
      <c r="A4" s="27" t="s">
        <v>51</v>
      </c>
      <c r="B4" s="2" t="s">
        <v>52</v>
      </c>
      <c r="C4" s="2" t="s">
        <v>117</v>
      </c>
      <c r="D4" s="2" t="s">
        <v>53</v>
      </c>
      <c r="E4" s="2" t="s">
        <v>54</v>
      </c>
      <c r="F4" s="2" t="s">
        <v>55</v>
      </c>
      <c r="G4" s="44"/>
    </row>
    <row r="5" spans="1:7" x14ac:dyDescent="0.2">
      <c r="A5" s="32"/>
      <c r="B5" s="3">
        <v>1</v>
      </c>
      <c r="C5" s="3">
        <v>2</v>
      </c>
      <c r="D5" s="3" t="s">
        <v>118</v>
      </c>
      <c r="E5" s="3">
        <v>4</v>
      </c>
      <c r="F5" s="3">
        <v>5</v>
      </c>
      <c r="G5" s="3" t="s">
        <v>119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131</v>
      </c>
      <c r="B7" s="5">
        <v>4055576.46</v>
      </c>
      <c r="C7" s="5">
        <v>-10329.26</v>
      </c>
      <c r="D7" s="5">
        <f>B7+C7</f>
        <v>4045247.2</v>
      </c>
      <c r="E7" s="5">
        <v>2718170.13</v>
      </c>
      <c r="F7" s="5">
        <v>2718170.13</v>
      </c>
      <c r="G7" s="5">
        <f>D7-E7</f>
        <v>1327077.0700000003</v>
      </c>
    </row>
    <row r="8" spans="1:7" x14ac:dyDescent="0.2">
      <c r="A8" s="22" t="s">
        <v>132</v>
      </c>
      <c r="B8" s="5">
        <v>19019608.530000001</v>
      </c>
      <c r="C8" s="5">
        <v>20423739.27</v>
      </c>
      <c r="D8" s="5">
        <f t="shared" ref="D8:D13" si="0">B8+C8</f>
        <v>39443347.799999997</v>
      </c>
      <c r="E8" s="5">
        <v>32375413.809999999</v>
      </c>
      <c r="F8" s="5">
        <v>32375413.809999999</v>
      </c>
      <c r="G8" s="5">
        <f t="shared" ref="G8:G13" si="1">D8-E8</f>
        <v>7067933.9899999984</v>
      </c>
    </row>
    <row r="9" spans="1:7" x14ac:dyDescent="0.2">
      <c r="A9" s="22" t="s">
        <v>133</v>
      </c>
      <c r="B9" s="5">
        <v>478602.26</v>
      </c>
      <c r="C9" s="5">
        <v>72000.009999999995</v>
      </c>
      <c r="D9" s="5">
        <f t="shared" si="0"/>
        <v>550602.27</v>
      </c>
      <c r="E9" s="5">
        <v>303450.71999999997</v>
      </c>
      <c r="F9" s="5">
        <v>303450.71999999997</v>
      </c>
      <c r="G9" s="5">
        <f t="shared" si="1"/>
        <v>247151.55000000005</v>
      </c>
    </row>
    <row r="10" spans="1:7" x14ac:dyDescent="0.2">
      <c r="A10" s="22" t="s">
        <v>134</v>
      </c>
      <c r="B10" s="5">
        <v>837005.76</v>
      </c>
      <c r="C10" s="5">
        <v>8499.99</v>
      </c>
      <c r="D10" s="5">
        <f t="shared" si="0"/>
        <v>845505.75</v>
      </c>
      <c r="E10" s="5">
        <v>539193.24</v>
      </c>
      <c r="F10" s="5">
        <v>539193.24</v>
      </c>
      <c r="G10" s="5">
        <f t="shared" si="1"/>
        <v>306312.51</v>
      </c>
    </row>
    <row r="11" spans="1:7" x14ac:dyDescent="0.2">
      <c r="A11" s="22" t="s">
        <v>135</v>
      </c>
      <c r="B11" s="5">
        <v>445500</v>
      </c>
      <c r="C11" s="5">
        <v>0</v>
      </c>
      <c r="D11" s="5">
        <f t="shared" si="0"/>
        <v>445500</v>
      </c>
      <c r="E11" s="5">
        <v>290800</v>
      </c>
      <c r="F11" s="5">
        <v>290800</v>
      </c>
      <c r="G11" s="5">
        <f t="shared" si="1"/>
        <v>154700</v>
      </c>
    </row>
    <row r="12" spans="1:7" x14ac:dyDescent="0.2">
      <c r="A12" s="22" t="s">
        <v>136</v>
      </c>
      <c r="B12" s="5">
        <v>7244720.8600000003</v>
      </c>
      <c r="C12" s="5">
        <v>2844739.82</v>
      </c>
      <c r="D12" s="5">
        <f t="shared" si="0"/>
        <v>10089460.68</v>
      </c>
      <c r="E12" s="5">
        <v>7977732.3099999996</v>
      </c>
      <c r="F12" s="5">
        <v>7977732.3099999996</v>
      </c>
      <c r="G12" s="5">
        <f t="shared" si="1"/>
        <v>2111728.37</v>
      </c>
    </row>
    <row r="13" spans="1:7" x14ac:dyDescent="0.2">
      <c r="A13" s="22" t="s">
        <v>137</v>
      </c>
      <c r="B13" s="5">
        <v>1184747.18</v>
      </c>
      <c r="C13" s="5">
        <v>15879.85</v>
      </c>
      <c r="D13" s="5">
        <f t="shared" si="0"/>
        <v>1200627.03</v>
      </c>
      <c r="E13" s="5">
        <v>793225.67</v>
      </c>
      <c r="F13" s="5">
        <v>793225.67</v>
      </c>
      <c r="G13" s="5">
        <f t="shared" si="1"/>
        <v>407401.36</v>
      </c>
    </row>
    <row r="14" spans="1:7" x14ac:dyDescent="0.2">
      <c r="A14" s="22" t="s">
        <v>138</v>
      </c>
      <c r="B14" s="5">
        <v>76564139.430000007</v>
      </c>
      <c r="C14" s="5">
        <v>9204140.2899999991</v>
      </c>
      <c r="D14" s="5">
        <f t="shared" ref="D14" si="2">B14+C14</f>
        <v>85768279.719999999</v>
      </c>
      <c r="E14" s="5">
        <v>50170423</v>
      </c>
      <c r="F14" s="5">
        <v>50170423</v>
      </c>
      <c r="G14" s="5">
        <f t="shared" ref="G14" si="3">D14-E14</f>
        <v>35597856.719999999</v>
      </c>
    </row>
    <row r="15" spans="1:7" x14ac:dyDescent="0.2">
      <c r="A15" s="22" t="s">
        <v>139</v>
      </c>
      <c r="B15" s="5">
        <v>2437314.65</v>
      </c>
      <c r="C15" s="5">
        <v>3713041.09</v>
      </c>
      <c r="D15" s="5">
        <f t="shared" ref="D15" si="4">B15+C15</f>
        <v>6150355.7400000002</v>
      </c>
      <c r="E15" s="5">
        <v>2803775.99</v>
      </c>
      <c r="F15" s="5">
        <v>2803775.99</v>
      </c>
      <c r="G15" s="5">
        <f t="shared" ref="G15" si="5">D15-E15</f>
        <v>3346579.75</v>
      </c>
    </row>
    <row r="16" spans="1:7" x14ac:dyDescent="0.2">
      <c r="A16" s="22" t="s">
        <v>140</v>
      </c>
      <c r="B16" s="5">
        <v>1352564.65</v>
      </c>
      <c r="C16" s="5">
        <v>5183626.57</v>
      </c>
      <c r="D16" s="5">
        <f t="shared" ref="D16" si="6">B16+C16</f>
        <v>6536191.2200000007</v>
      </c>
      <c r="E16" s="5">
        <v>6294879.3399999999</v>
      </c>
      <c r="F16" s="5">
        <v>6294879.3399999999</v>
      </c>
      <c r="G16" s="5">
        <f t="shared" ref="G16" si="7">D16-E16</f>
        <v>241311.88000000082</v>
      </c>
    </row>
    <row r="17" spans="1:7" x14ac:dyDescent="0.2">
      <c r="A17" s="22" t="s">
        <v>141</v>
      </c>
      <c r="B17" s="5">
        <v>3716356.18</v>
      </c>
      <c r="C17" s="5">
        <v>-233299.41</v>
      </c>
      <c r="D17" s="5">
        <f t="shared" ref="D17" si="8">B17+C17</f>
        <v>3483056.77</v>
      </c>
      <c r="E17" s="5">
        <v>2235374.7000000002</v>
      </c>
      <c r="F17" s="5">
        <v>2235374.7000000002</v>
      </c>
      <c r="G17" s="5">
        <f t="shared" ref="G17" si="9">D17-E17</f>
        <v>1247682.0699999998</v>
      </c>
    </row>
    <row r="18" spans="1:7" x14ac:dyDescent="0.2">
      <c r="A18" s="22" t="s">
        <v>142</v>
      </c>
      <c r="B18" s="5">
        <v>1464342.27</v>
      </c>
      <c r="C18" s="5">
        <v>95266.31</v>
      </c>
      <c r="D18" s="5">
        <f t="shared" ref="D18" si="10">B18+C18</f>
        <v>1559608.58</v>
      </c>
      <c r="E18" s="5">
        <v>1003025.95</v>
      </c>
      <c r="F18" s="5">
        <v>1003025.95</v>
      </c>
      <c r="G18" s="5">
        <f t="shared" ref="G18" si="11">D18-E18</f>
        <v>556582.63000000012</v>
      </c>
    </row>
    <row r="19" spans="1:7" x14ac:dyDescent="0.2">
      <c r="A19" s="22" t="s">
        <v>143</v>
      </c>
      <c r="B19" s="5">
        <v>394949.5</v>
      </c>
      <c r="C19" s="5">
        <v>20799.05</v>
      </c>
      <c r="D19" s="5">
        <f t="shared" ref="D19" si="12">B19+C19</f>
        <v>415748.55</v>
      </c>
      <c r="E19" s="5">
        <v>276716</v>
      </c>
      <c r="F19" s="5">
        <v>276716</v>
      </c>
      <c r="G19" s="5">
        <f t="shared" ref="G19" si="13">D19-E19</f>
        <v>139032.54999999999</v>
      </c>
    </row>
    <row r="20" spans="1:7" x14ac:dyDescent="0.2">
      <c r="A20" s="22" t="s">
        <v>144</v>
      </c>
      <c r="B20" s="5">
        <v>1958525.9</v>
      </c>
      <c r="C20" s="5">
        <v>4626531.6900000004</v>
      </c>
      <c r="D20" s="5">
        <f t="shared" ref="D20" si="14">B20+C20</f>
        <v>6585057.5899999999</v>
      </c>
      <c r="E20" s="5">
        <v>5842145.6500000004</v>
      </c>
      <c r="F20" s="5">
        <v>5842145.6500000004</v>
      </c>
      <c r="G20" s="5">
        <f t="shared" ref="G20" si="15">D20-E20</f>
        <v>742911.93999999948</v>
      </c>
    </row>
    <row r="21" spans="1:7" x14ac:dyDescent="0.2">
      <c r="A21" s="22" t="s">
        <v>145</v>
      </c>
      <c r="B21" s="5">
        <v>2998058.74</v>
      </c>
      <c r="C21" s="5">
        <v>90068.85</v>
      </c>
      <c r="D21" s="5">
        <f t="shared" ref="D21" si="16">B21+C21</f>
        <v>3088127.5900000003</v>
      </c>
      <c r="E21" s="5">
        <v>2000144.27</v>
      </c>
      <c r="F21" s="5">
        <v>2000144.27</v>
      </c>
      <c r="G21" s="5">
        <f t="shared" ref="G21" si="17">D21-E21</f>
        <v>1087983.3200000003</v>
      </c>
    </row>
    <row r="22" spans="1:7" x14ac:dyDescent="0.2">
      <c r="A22" s="22" t="s">
        <v>146</v>
      </c>
      <c r="B22" s="5">
        <v>3048167.32</v>
      </c>
      <c r="C22" s="5">
        <v>261465.9</v>
      </c>
      <c r="D22" s="5">
        <f t="shared" ref="D22" si="18">B22+C22</f>
        <v>3309633.2199999997</v>
      </c>
      <c r="E22" s="5">
        <v>2281415.59</v>
      </c>
      <c r="F22" s="5">
        <v>2281415.59</v>
      </c>
      <c r="G22" s="5">
        <f t="shared" ref="G22" si="19">D22-E22</f>
        <v>1028217.6299999999</v>
      </c>
    </row>
    <row r="23" spans="1:7" x14ac:dyDescent="0.2">
      <c r="A23" s="22" t="s">
        <v>147</v>
      </c>
      <c r="B23" s="5">
        <v>187333.8</v>
      </c>
      <c r="C23" s="5">
        <v>-187333.8</v>
      </c>
      <c r="D23" s="5">
        <f t="shared" ref="D23" si="20">B23+C23</f>
        <v>0</v>
      </c>
      <c r="E23" s="5">
        <v>0</v>
      </c>
      <c r="F23" s="5">
        <v>0</v>
      </c>
      <c r="G23" s="5">
        <f t="shared" ref="G23" si="21">D23-E23</f>
        <v>0</v>
      </c>
    </row>
    <row r="24" spans="1:7" x14ac:dyDescent="0.2">
      <c r="A24" s="22" t="s">
        <v>148</v>
      </c>
      <c r="B24" s="5">
        <v>5412337.2400000002</v>
      </c>
      <c r="C24" s="5">
        <v>127281.08</v>
      </c>
      <c r="D24" s="5">
        <f t="shared" ref="D24" si="22">B24+C24</f>
        <v>5539618.3200000003</v>
      </c>
      <c r="E24" s="5">
        <v>4257214.25</v>
      </c>
      <c r="F24" s="5">
        <v>3977214.25</v>
      </c>
      <c r="G24" s="5">
        <f t="shared" ref="G24" si="23">D24-E24</f>
        <v>1282404.0700000003</v>
      </c>
    </row>
    <row r="25" spans="1:7" x14ac:dyDescent="0.2">
      <c r="A25" s="22" t="s">
        <v>149</v>
      </c>
      <c r="B25" s="5">
        <v>204029.11</v>
      </c>
      <c r="C25" s="5">
        <v>-0.18</v>
      </c>
      <c r="D25" s="5">
        <f t="shared" ref="D25" si="24">B25+C25</f>
        <v>204028.93</v>
      </c>
      <c r="E25" s="5">
        <v>135185.12</v>
      </c>
      <c r="F25" s="5">
        <v>135185.12</v>
      </c>
      <c r="G25" s="5">
        <f t="shared" ref="G25" si="25">D25-E25</f>
        <v>68843.81</v>
      </c>
    </row>
    <row r="26" spans="1:7" x14ac:dyDescent="0.2">
      <c r="A26" s="22" t="s">
        <v>150</v>
      </c>
      <c r="B26" s="5">
        <v>204634.35</v>
      </c>
      <c r="C26" s="5">
        <v>0</v>
      </c>
      <c r="D26" s="5">
        <f t="shared" ref="D26" si="26">B26+C26</f>
        <v>204634.35</v>
      </c>
      <c r="E26" s="5">
        <v>136422.9</v>
      </c>
      <c r="F26" s="5">
        <v>136422.9</v>
      </c>
      <c r="G26" s="5">
        <f t="shared" ref="G26" si="27">D26-E26</f>
        <v>68211.450000000012</v>
      </c>
    </row>
    <row r="27" spans="1:7" x14ac:dyDescent="0.2">
      <c r="A27" s="22" t="s">
        <v>151</v>
      </c>
      <c r="B27" s="5">
        <v>16147538.880000001</v>
      </c>
      <c r="C27" s="5">
        <v>780474</v>
      </c>
      <c r="D27" s="5">
        <f t="shared" ref="D27" si="28">B27+C27</f>
        <v>16928012.880000003</v>
      </c>
      <c r="E27" s="5">
        <v>10791928.42</v>
      </c>
      <c r="F27" s="5">
        <v>10563476.26</v>
      </c>
      <c r="G27" s="5">
        <f t="shared" ref="G27" si="29">D27-E27</f>
        <v>6136084.4600000028</v>
      </c>
    </row>
    <row r="28" spans="1:7" x14ac:dyDescent="0.2">
      <c r="A28" s="22" t="s">
        <v>152</v>
      </c>
      <c r="B28" s="5">
        <v>400502.51</v>
      </c>
      <c r="C28" s="5">
        <v>299.85000000000002</v>
      </c>
      <c r="D28" s="5">
        <f t="shared" ref="D28" si="30">B28+C28</f>
        <v>400802.36</v>
      </c>
      <c r="E28" s="5">
        <v>274900.65000000002</v>
      </c>
      <c r="F28" s="5">
        <v>274900.65000000002</v>
      </c>
      <c r="G28" s="5">
        <f t="shared" ref="G28" si="31">D28-E28</f>
        <v>125901.70999999996</v>
      </c>
    </row>
    <row r="29" spans="1:7" x14ac:dyDescent="0.2">
      <c r="A29" s="22" t="s">
        <v>153</v>
      </c>
      <c r="B29" s="5">
        <v>491690.84</v>
      </c>
      <c r="C29" s="5">
        <v>-91558.57</v>
      </c>
      <c r="D29" s="5">
        <f t="shared" ref="D29" si="32">B29+C29</f>
        <v>400132.27</v>
      </c>
      <c r="E29" s="5">
        <v>314248</v>
      </c>
      <c r="F29" s="5">
        <v>314248</v>
      </c>
      <c r="G29" s="5">
        <f t="shared" ref="G29" si="33">D29-E29</f>
        <v>85884.270000000019</v>
      </c>
    </row>
    <row r="30" spans="1:7" x14ac:dyDescent="0.2">
      <c r="A30" s="22" t="s">
        <v>154</v>
      </c>
      <c r="B30" s="5">
        <v>805350.64</v>
      </c>
      <c r="C30" s="5">
        <v>-101141.13</v>
      </c>
      <c r="D30" s="5">
        <f t="shared" ref="D30" si="34">B30+C30</f>
        <v>704209.51</v>
      </c>
      <c r="E30" s="5">
        <v>437367.03999999998</v>
      </c>
      <c r="F30" s="5">
        <v>437367.03999999998</v>
      </c>
      <c r="G30" s="5">
        <f t="shared" ref="G30" si="35">D30-E30</f>
        <v>266842.47000000003</v>
      </c>
    </row>
    <row r="31" spans="1:7" x14ac:dyDescent="0.2">
      <c r="A31" s="22" t="s">
        <v>155</v>
      </c>
      <c r="B31" s="5">
        <v>475590.35</v>
      </c>
      <c r="C31" s="5">
        <v>-181392.67</v>
      </c>
      <c r="D31" s="5">
        <f t="shared" ref="D31" si="36">B31+C31</f>
        <v>294197.67999999993</v>
      </c>
      <c r="E31" s="5">
        <v>190101.4</v>
      </c>
      <c r="F31" s="5">
        <v>190101.4</v>
      </c>
      <c r="G31" s="5">
        <f t="shared" ref="G31" si="37">D31-E31</f>
        <v>104096.27999999994</v>
      </c>
    </row>
    <row r="32" spans="1:7" x14ac:dyDescent="0.2">
      <c r="A32" s="22" t="s">
        <v>156</v>
      </c>
      <c r="B32" s="5">
        <v>510693.25</v>
      </c>
      <c r="C32" s="5">
        <v>-10658.91</v>
      </c>
      <c r="D32" s="5">
        <f t="shared" ref="D32" si="38">B32+C32</f>
        <v>500034.34</v>
      </c>
      <c r="E32" s="5">
        <v>304652.12</v>
      </c>
      <c r="F32" s="5">
        <v>304652.12</v>
      </c>
      <c r="G32" s="5">
        <f t="shared" ref="G32" si="39">D32-E32</f>
        <v>195382.22000000003</v>
      </c>
    </row>
    <row r="33" spans="1:7" x14ac:dyDescent="0.2">
      <c r="A33" s="22" t="s">
        <v>157</v>
      </c>
      <c r="B33" s="5">
        <v>1756361.34</v>
      </c>
      <c r="C33" s="5">
        <v>-340528.37</v>
      </c>
      <c r="D33" s="5">
        <f t="shared" ref="D33" si="40">B33+C33</f>
        <v>1415832.9700000002</v>
      </c>
      <c r="E33" s="5">
        <v>893018.86</v>
      </c>
      <c r="F33" s="5">
        <v>893018.86</v>
      </c>
      <c r="G33" s="5">
        <f t="shared" ref="G33" si="41">D33-E33</f>
        <v>522814.11000000022</v>
      </c>
    </row>
    <row r="34" spans="1:7" x14ac:dyDescent="0.2">
      <c r="A34" s="22" t="s">
        <v>158</v>
      </c>
      <c r="B34" s="5">
        <v>6653524</v>
      </c>
      <c r="C34" s="5">
        <v>0</v>
      </c>
      <c r="D34" s="5">
        <f t="shared" ref="D34" si="42">B34+C34</f>
        <v>6653524</v>
      </c>
      <c r="E34" s="5">
        <v>5302142.97</v>
      </c>
      <c r="F34" s="5">
        <v>5302142.97</v>
      </c>
      <c r="G34" s="5">
        <f t="shared" ref="G34" si="43">D34-E34</f>
        <v>1351381.0300000003</v>
      </c>
    </row>
    <row r="35" spans="1:7" x14ac:dyDescent="0.2">
      <c r="A35" s="22" t="s">
        <v>159</v>
      </c>
      <c r="B35" s="5">
        <v>1898754</v>
      </c>
      <c r="C35" s="5">
        <v>0</v>
      </c>
      <c r="D35" s="5">
        <f t="shared" ref="D35" si="44">B35+C35</f>
        <v>1898754</v>
      </c>
      <c r="E35" s="5">
        <v>1424065.5</v>
      </c>
      <c r="F35" s="5">
        <v>1424065.5</v>
      </c>
      <c r="G35" s="5">
        <f t="shared" ref="G35" si="45">D35-E35</f>
        <v>474688.5</v>
      </c>
    </row>
    <row r="36" spans="1:7" x14ac:dyDescent="0.2">
      <c r="A36" s="22" t="s">
        <v>160</v>
      </c>
      <c r="B36" s="5">
        <v>50000</v>
      </c>
      <c r="C36" s="5">
        <v>350000</v>
      </c>
      <c r="D36" s="5">
        <f t="shared" ref="D36" si="46">B36+C36</f>
        <v>400000</v>
      </c>
      <c r="E36" s="5">
        <v>370700</v>
      </c>
      <c r="F36" s="5">
        <v>370700</v>
      </c>
      <c r="G36" s="5">
        <f t="shared" ref="G36" si="47">D36-E36</f>
        <v>29300</v>
      </c>
    </row>
    <row r="37" spans="1:7" x14ac:dyDescent="0.2">
      <c r="A37" s="22"/>
      <c r="B37" s="5"/>
      <c r="C37" s="5"/>
      <c r="D37" s="5"/>
      <c r="E37" s="5"/>
      <c r="F37" s="5"/>
      <c r="G37" s="5"/>
    </row>
    <row r="38" spans="1:7" x14ac:dyDescent="0.2">
      <c r="A38" s="11" t="s">
        <v>50</v>
      </c>
      <c r="B38" s="16">
        <f t="shared" ref="B38:G38" si="48">SUM(B7:B37)</f>
        <v>162398520</v>
      </c>
      <c r="C38" s="16">
        <f t="shared" si="48"/>
        <v>46661611.320000008</v>
      </c>
      <c r="D38" s="16">
        <f t="shared" si="48"/>
        <v>209060131.32000005</v>
      </c>
      <c r="E38" s="16">
        <f t="shared" si="48"/>
        <v>142737833.60000005</v>
      </c>
      <c r="F38" s="16">
        <f t="shared" si="48"/>
        <v>142229381.44000006</v>
      </c>
      <c r="G38" s="16">
        <f t="shared" si="48"/>
        <v>66322297.720000006</v>
      </c>
    </row>
    <row r="41" spans="1:7" ht="45" customHeight="1" x14ac:dyDescent="0.2">
      <c r="A41" s="46" t="s">
        <v>162</v>
      </c>
      <c r="B41" s="47"/>
      <c r="C41" s="47"/>
      <c r="D41" s="47"/>
      <c r="E41" s="47"/>
      <c r="F41" s="47"/>
      <c r="G41" s="48"/>
    </row>
    <row r="42" spans="1:7" ht="15" customHeight="1" x14ac:dyDescent="0.2">
      <c r="A42" s="36"/>
      <c r="B42" s="35"/>
      <c r="C42" s="35"/>
      <c r="D42" s="35"/>
      <c r="E42" s="35"/>
      <c r="F42" s="35"/>
      <c r="G42" s="37"/>
    </row>
    <row r="43" spans="1:7" x14ac:dyDescent="0.2">
      <c r="A43" s="31"/>
      <c r="B43" s="28"/>
      <c r="C43" s="29"/>
      <c r="D43" s="40" t="s">
        <v>57</v>
      </c>
      <c r="E43" s="29"/>
      <c r="F43" s="30"/>
      <c r="G43" s="43" t="s">
        <v>56</v>
      </c>
    </row>
    <row r="44" spans="1:7" ht="22.5" x14ac:dyDescent="0.2">
      <c r="A44" s="27" t="s">
        <v>51</v>
      </c>
      <c r="B44" s="2" t="s">
        <v>52</v>
      </c>
      <c r="C44" s="2" t="s">
        <v>117</v>
      </c>
      <c r="D44" s="2" t="s">
        <v>53</v>
      </c>
      <c r="E44" s="2" t="s">
        <v>54</v>
      </c>
      <c r="F44" s="2" t="s">
        <v>55</v>
      </c>
      <c r="G44" s="44"/>
    </row>
    <row r="45" spans="1:7" x14ac:dyDescent="0.2">
      <c r="A45" s="32"/>
      <c r="B45" s="3">
        <v>1</v>
      </c>
      <c r="C45" s="3">
        <v>2</v>
      </c>
      <c r="D45" s="3" t="s">
        <v>118</v>
      </c>
      <c r="E45" s="3">
        <v>4</v>
      </c>
      <c r="F45" s="3">
        <v>5</v>
      </c>
      <c r="G45" s="3" t="s">
        <v>119</v>
      </c>
    </row>
    <row r="46" spans="1:7" x14ac:dyDescent="0.2">
      <c r="A46" s="33"/>
      <c r="B46" s="34"/>
      <c r="C46" s="34"/>
      <c r="D46" s="34"/>
      <c r="E46" s="34"/>
      <c r="F46" s="34"/>
      <c r="G46" s="34"/>
    </row>
    <row r="47" spans="1:7" x14ac:dyDescent="0.2">
      <c r="A47" s="23" t="s">
        <v>8</v>
      </c>
      <c r="B47" s="5">
        <v>0</v>
      </c>
      <c r="C47" s="5">
        <v>0</v>
      </c>
      <c r="D47" s="5">
        <f>B47+C47</f>
        <v>0</v>
      </c>
      <c r="E47" s="5">
        <v>0</v>
      </c>
      <c r="F47" s="5">
        <v>0</v>
      </c>
      <c r="G47" s="5">
        <f>D47-E47</f>
        <v>0</v>
      </c>
    </row>
    <row r="48" spans="1:7" x14ac:dyDescent="0.2">
      <c r="A48" s="23" t="s">
        <v>9</v>
      </c>
      <c r="B48" s="5">
        <v>0</v>
      </c>
      <c r="C48" s="5">
        <v>0</v>
      </c>
      <c r="D48" s="5">
        <f t="shared" ref="D48:D50" si="49">B48+C48</f>
        <v>0</v>
      </c>
      <c r="E48" s="5">
        <v>0</v>
      </c>
      <c r="F48" s="5">
        <v>0</v>
      </c>
      <c r="G48" s="5">
        <f t="shared" ref="G48:G50" si="50">D48-E48</f>
        <v>0</v>
      </c>
    </row>
    <row r="49" spans="1:7" x14ac:dyDescent="0.2">
      <c r="A49" s="23" t="s">
        <v>10</v>
      </c>
      <c r="B49" s="5">
        <v>0</v>
      </c>
      <c r="C49" s="5">
        <v>0</v>
      </c>
      <c r="D49" s="5">
        <f t="shared" si="49"/>
        <v>0</v>
      </c>
      <c r="E49" s="5">
        <v>0</v>
      </c>
      <c r="F49" s="5">
        <v>0</v>
      </c>
      <c r="G49" s="5">
        <f t="shared" si="50"/>
        <v>0</v>
      </c>
    </row>
    <row r="50" spans="1:7" x14ac:dyDescent="0.2">
      <c r="A50" s="23" t="s">
        <v>121</v>
      </c>
      <c r="B50" s="5">
        <v>0</v>
      </c>
      <c r="C50" s="5">
        <v>0</v>
      </c>
      <c r="D50" s="5">
        <f t="shared" si="49"/>
        <v>0</v>
      </c>
      <c r="E50" s="5">
        <v>0</v>
      </c>
      <c r="F50" s="5">
        <v>0</v>
      </c>
      <c r="G50" s="5">
        <f t="shared" si="50"/>
        <v>0</v>
      </c>
    </row>
    <row r="51" spans="1:7" x14ac:dyDescent="0.2">
      <c r="A51" s="23"/>
      <c r="B51" s="5"/>
      <c r="C51" s="5"/>
      <c r="D51" s="5"/>
      <c r="E51" s="5"/>
      <c r="F51" s="5"/>
      <c r="G51" s="5"/>
    </row>
    <row r="52" spans="1:7" x14ac:dyDescent="0.2">
      <c r="A52" s="11" t="s">
        <v>50</v>
      </c>
      <c r="B52" s="16">
        <f t="shared" ref="B52:G52" si="51">SUM(B47:B50)</f>
        <v>0</v>
      </c>
      <c r="C52" s="16">
        <f t="shared" si="51"/>
        <v>0</v>
      </c>
      <c r="D52" s="16">
        <f t="shared" si="51"/>
        <v>0</v>
      </c>
      <c r="E52" s="16">
        <f t="shared" si="51"/>
        <v>0</v>
      </c>
      <c r="F52" s="16">
        <f t="shared" si="51"/>
        <v>0</v>
      </c>
      <c r="G52" s="16">
        <f t="shared" si="51"/>
        <v>0</v>
      </c>
    </row>
    <row r="55" spans="1:7" ht="45" customHeight="1" x14ac:dyDescent="0.2">
      <c r="A55" s="45" t="s">
        <v>163</v>
      </c>
      <c r="B55" s="41"/>
      <c r="C55" s="41"/>
      <c r="D55" s="41"/>
      <c r="E55" s="41"/>
      <c r="F55" s="41"/>
      <c r="G55" s="42"/>
    </row>
    <row r="56" spans="1:7" x14ac:dyDescent="0.2">
      <c r="A56" s="31"/>
      <c r="B56" s="28"/>
      <c r="C56" s="29"/>
      <c r="D56" s="40" t="s">
        <v>57</v>
      </c>
      <c r="E56" s="29"/>
      <c r="F56" s="30"/>
      <c r="G56" s="43" t="s">
        <v>56</v>
      </c>
    </row>
    <row r="57" spans="1:7" ht="22.5" x14ac:dyDescent="0.2">
      <c r="A57" s="27" t="s">
        <v>51</v>
      </c>
      <c r="B57" s="2" t="s">
        <v>52</v>
      </c>
      <c r="C57" s="2" t="s">
        <v>117</v>
      </c>
      <c r="D57" s="2" t="s">
        <v>53</v>
      </c>
      <c r="E57" s="2" t="s">
        <v>54</v>
      </c>
      <c r="F57" s="2" t="s">
        <v>55</v>
      </c>
      <c r="G57" s="44"/>
    </row>
    <row r="58" spans="1:7" x14ac:dyDescent="0.2">
      <c r="A58" s="32"/>
      <c r="B58" s="3">
        <v>1</v>
      </c>
      <c r="C58" s="3">
        <v>2</v>
      </c>
      <c r="D58" s="3" t="s">
        <v>118</v>
      </c>
      <c r="E58" s="3">
        <v>4</v>
      </c>
      <c r="F58" s="3">
        <v>5</v>
      </c>
      <c r="G58" s="3" t="s">
        <v>119</v>
      </c>
    </row>
    <row r="59" spans="1:7" x14ac:dyDescent="0.2">
      <c r="A59" s="33"/>
      <c r="B59" s="34"/>
      <c r="C59" s="34"/>
      <c r="D59" s="34"/>
      <c r="E59" s="34"/>
      <c r="F59" s="34"/>
      <c r="G59" s="34"/>
    </row>
    <row r="60" spans="1:7" x14ac:dyDescent="0.2">
      <c r="A60" s="24" t="s">
        <v>12</v>
      </c>
      <c r="B60" s="5">
        <v>0</v>
      </c>
      <c r="C60" s="5">
        <v>0</v>
      </c>
      <c r="D60" s="5">
        <f t="shared" ref="D60:D72" si="52">B60+C60</f>
        <v>0</v>
      </c>
      <c r="E60" s="5">
        <v>0</v>
      </c>
      <c r="F60" s="5">
        <v>0</v>
      </c>
      <c r="G60" s="5">
        <f t="shared" ref="G60:G72" si="53">D60-E60</f>
        <v>0</v>
      </c>
    </row>
    <row r="61" spans="1:7" x14ac:dyDescent="0.2">
      <c r="A61" s="24"/>
      <c r="B61" s="5"/>
      <c r="C61" s="5"/>
      <c r="D61" s="5"/>
      <c r="E61" s="5"/>
      <c r="F61" s="5"/>
      <c r="G61" s="5"/>
    </row>
    <row r="62" spans="1:7" x14ac:dyDescent="0.2">
      <c r="A62" s="24" t="s">
        <v>11</v>
      </c>
      <c r="B62" s="5">
        <v>0</v>
      </c>
      <c r="C62" s="5">
        <v>0</v>
      </c>
      <c r="D62" s="5">
        <f t="shared" si="52"/>
        <v>0</v>
      </c>
      <c r="E62" s="5">
        <v>0</v>
      </c>
      <c r="F62" s="5">
        <v>0</v>
      </c>
      <c r="G62" s="5">
        <f t="shared" si="53"/>
        <v>0</v>
      </c>
    </row>
    <row r="63" spans="1:7" x14ac:dyDescent="0.2">
      <c r="A63" s="24"/>
      <c r="B63" s="5"/>
      <c r="C63" s="5"/>
      <c r="D63" s="5"/>
      <c r="E63" s="5"/>
      <c r="F63" s="5"/>
      <c r="G63" s="5"/>
    </row>
    <row r="64" spans="1:7" x14ac:dyDescent="0.2">
      <c r="A64" s="24" t="s">
        <v>13</v>
      </c>
      <c r="B64" s="5">
        <v>0</v>
      </c>
      <c r="C64" s="5">
        <v>0</v>
      </c>
      <c r="D64" s="5">
        <f t="shared" si="52"/>
        <v>0</v>
      </c>
      <c r="E64" s="5">
        <v>0</v>
      </c>
      <c r="F64" s="5">
        <v>0</v>
      </c>
      <c r="G64" s="5">
        <f t="shared" si="53"/>
        <v>0</v>
      </c>
    </row>
    <row r="65" spans="1:7" x14ac:dyDescent="0.2">
      <c r="A65" s="24"/>
      <c r="B65" s="5"/>
      <c r="C65" s="5"/>
      <c r="D65" s="5"/>
      <c r="E65" s="5"/>
      <c r="F65" s="5"/>
      <c r="G65" s="5"/>
    </row>
    <row r="66" spans="1:7" x14ac:dyDescent="0.2">
      <c r="A66" s="24" t="s">
        <v>25</v>
      </c>
      <c r="B66" s="5">
        <v>0</v>
      </c>
      <c r="C66" s="5">
        <v>0</v>
      </c>
      <c r="D66" s="5">
        <f t="shared" si="52"/>
        <v>0</v>
      </c>
      <c r="E66" s="5">
        <v>0</v>
      </c>
      <c r="F66" s="5">
        <v>0</v>
      </c>
      <c r="G66" s="5">
        <f t="shared" si="53"/>
        <v>0</v>
      </c>
    </row>
    <row r="67" spans="1:7" x14ac:dyDescent="0.2">
      <c r="A67" s="24"/>
      <c r="B67" s="5"/>
      <c r="C67" s="5"/>
      <c r="D67" s="5"/>
      <c r="E67" s="5"/>
      <c r="F67" s="5"/>
      <c r="G67" s="5"/>
    </row>
    <row r="68" spans="1:7" ht="22.5" x14ac:dyDescent="0.2">
      <c r="A68" s="24" t="s">
        <v>26</v>
      </c>
      <c r="B68" s="5">
        <v>0</v>
      </c>
      <c r="C68" s="5">
        <v>0</v>
      </c>
      <c r="D68" s="5">
        <f t="shared" si="52"/>
        <v>0</v>
      </c>
      <c r="E68" s="5">
        <v>0</v>
      </c>
      <c r="F68" s="5">
        <v>0</v>
      </c>
      <c r="G68" s="5">
        <f t="shared" si="53"/>
        <v>0</v>
      </c>
    </row>
    <row r="69" spans="1:7" x14ac:dyDescent="0.2">
      <c r="A69" s="24"/>
      <c r="B69" s="5"/>
      <c r="C69" s="5"/>
      <c r="D69" s="5"/>
      <c r="E69" s="5"/>
      <c r="F69" s="5"/>
      <c r="G69" s="5"/>
    </row>
    <row r="70" spans="1:7" x14ac:dyDescent="0.2">
      <c r="A70" s="24" t="s">
        <v>128</v>
      </c>
      <c r="B70" s="5">
        <v>0</v>
      </c>
      <c r="C70" s="5">
        <v>0</v>
      </c>
      <c r="D70" s="5">
        <f t="shared" si="52"/>
        <v>0</v>
      </c>
      <c r="E70" s="5">
        <v>0</v>
      </c>
      <c r="F70" s="5">
        <v>0</v>
      </c>
      <c r="G70" s="5">
        <f t="shared" si="53"/>
        <v>0</v>
      </c>
    </row>
    <row r="71" spans="1:7" x14ac:dyDescent="0.2">
      <c r="A71" s="24"/>
      <c r="B71" s="5"/>
      <c r="C71" s="5"/>
      <c r="D71" s="5"/>
      <c r="E71" s="5"/>
      <c r="F71" s="5"/>
      <c r="G71" s="5"/>
    </row>
    <row r="72" spans="1:7" x14ac:dyDescent="0.2">
      <c r="A72" s="24" t="s">
        <v>14</v>
      </c>
      <c r="B72" s="5">
        <v>0</v>
      </c>
      <c r="C72" s="5">
        <v>0</v>
      </c>
      <c r="D72" s="5">
        <f t="shared" si="52"/>
        <v>0</v>
      </c>
      <c r="E72" s="5">
        <v>0</v>
      </c>
      <c r="F72" s="5">
        <v>0</v>
      </c>
      <c r="G72" s="5">
        <f t="shared" si="53"/>
        <v>0</v>
      </c>
    </row>
    <row r="73" spans="1:7" x14ac:dyDescent="0.2">
      <c r="A73" s="24"/>
      <c r="B73" s="5"/>
      <c r="C73" s="5"/>
      <c r="D73" s="5"/>
      <c r="E73" s="5"/>
      <c r="F73" s="5"/>
      <c r="G73" s="5"/>
    </row>
    <row r="74" spans="1:7" x14ac:dyDescent="0.2">
      <c r="A74" s="11" t="s">
        <v>50</v>
      </c>
      <c r="B74" s="16">
        <f t="shared" ref="B74:G74" si="54">SUM(B60:B72)</f>
        <v>0</v>
      </c>
      <c r="C74" s="16">
        <f t="shared" si="54"/>
        <v>0</v>
      </c>
      <c r="D74" s="16">
        <f t="shared" si="54"/>
        <v>0</v>
      </c>
      <c r="E74" s="16">
        <f t="shared" si="54"/>
        <v>0</v>
      </c>
      <c r="F74" s="16">
        <f t="shared" si="54"/>
        <v>0</v>
      </c>
      <c r="G74" s="16">
        <f t="shared" si="54"/>
        <v>0</v>
      </c>
    </row>
    <row r="76" spans="1:7" x14ac:dyDescent="0.2">
      <c r="A76" s="1" t="s">
        <v>120</v>
      </c>
    </row>
  </sheetData>
  <sheetProtection formatCells="0" formatColumns="0" formatRows="0" insertRows="0" deleteRows="0" autoFilter="0"/>
  <mergeCells count="6">
    <mergeCell ref="G3:G4"/>
    <mergeCell ref="A1:G1"/>
    <mergeCell ref="A41:G41"/>
    <mergeCell ref="G56:G57"/>
    <mergeCell ref="G43:G44"/>
    <mergeCell ref="A55:G55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164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7" ht="24.95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52404003.18</v>
      </c>
      <c r="C6" s="13">
        <f t="shared" si="0"/>
        <v>28699975.350000001</v>
      </c>
      <c r="D6" s="13">
        <f t="shared" si="0"/>
        <v>81103978.530000001</v>
      </c>
      <c r="E6" s="13">
        <f t="shared" si="0"/>
        <v>62321300.899999999</v>
      </c>
      <c r="F6" s="13">
        <f t="shared" si="0"/>
        <v>62092848.739999995</v>
      </c>
      <c r="G6" s="13">
        <f t="shared" si="0"/>
        <v>18782677.630000003</v>
      </c>
    </row>
    <row r="7" spans="1:7" x14ac:dyDescent="0.2">
      <c r="A7" s="25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5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5" t="s">
        <v>122</v>
      </c>
      <c r="B9" s="5">
        <v>26257765.530000001</v>
      </c>
      <c r="C9" s="5">
        <v>20427130.940000001</v>
      </c>
      <c r="D9" s="5">
        <f t="shared" si="1"/>
        <v>46684896.469999999</v>
      </c>
      <c r="E9" s="5">
        <v>37157877.869999997</v>
      </c>
      <c r="F9" s="5">
        <v>37157877.869999997</v>
      </c>
      <c r="G9" s="5">
        <f t="shared" si="2"/>
        <v>9527018.6000000015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7645223.3700000001</v>
      </c>
      <c r="C11" s="5">
        <v>2845039.67</v>
      </c>
      <c r="D11" s="5">
        <f t="shared" si="1"/>
        <v>10490263.039999999</v>
      </c>
      <c r="E11" s="5">
        <v>8252632.96</v>
      </c>
      <c r="F11" s="5">
        <v>8252632.96</v>
      </c>
      <c r="G11" s="5">
        <f t="shared" si="2"/>
        <v>2237630.0799999991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16147538.880000001</v>
      </c>
      <c r="C13" s="5">
        <v>780474</v>
      </c>
      <c r="D13" s="5">
        <f t="shared" si="1"/>
        <v>16928012.880000003</v>
      </c>
      <c r="E13" s="5">
        <v>10791928.42</v>
      </c>
      <c r="F13" s="5">
        <v>10563476.26</v>
      </c>
      <c r="G13" s="5">
        <f t="shared" si="2"/>
        <v>6136084.4600000028</v>
      </c>
    </row>
    <row r="14" spans="1:7" x14ac:dyDescent="0.2">
      <c r="A14" s="25" t="s">
        <v>18</v>
      </c>
      <c r="B14" s="5">
        <v>2353475.4</v>
      </c>
      <c r="C14" s="5">
        <v>4647330.74</v>
      </c>
      <c r="D14" s="5">
        <f t="shared" si="1"/>
        <v>7000806.1400000006</v>
      </c>
      <c r="E14" s="5">
        <v>6118861.6500000004</v>
      </c>
      <c r="F14" s="5">
        <v>6118861.6500000004</v>
      </c>
      <c r="G14" s="5">
        <f t="shared" si="2"/>
        <v>881944.49000000022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107344910.69</v>
      </c>
      <c r="C16" s="13">
        <f t="shared" si="3"/>
        <v>12970709.1</v>
      </c>
      <c r="D16" s="13">
        <f t="shared" si="3"/>
        <v>120315619.78999999</v>
      </c>
      <c r="E16" s="13">
        <f t="shared" si="3"/>
        <v>73370038.320000008</v>
      </c>
      <c r="F16" s="13">
        <f t="shared" si="3"/>
        <v>73090038.320000008</v>
      </c>
      <c r="G16" s="13">
        <f t="shared" si="3"/>
        <v>46945581.469999999</v>
      </c>
    </row>
    <row r="17" spans="1:7" x14ac:dyDescent="0.2">
      <c r="A17" s="25" t="s">
        <v>42</v>
      </c>
      <c r="B17" s="5">
        <v>50000</v>
      </c>
      <c r="C17" s="5">
        <v>350000</v>
      </c>
      <c r="D17" s="5">
        <f>B17+C17</f>
        <v>400000</v>
      </c>
      <c r="E17" s="5">
        <v>370700</v>
      </c>
      <c r="F17" s="5">
        <v>370700</v>
      </c>
      <c r="G17" s="5">
        <f t="shared" ref="G17:G23" si="4">D17-E17</f>
        <v>29300</v>
      </c>
    </row>
    <row r="18" spans="1:7" x14ac:dyDescent="0.2">
      <c r="A18" s="25" t="s">
        <v>27</v>
      </c>
      <c r="B18" s="5">
        <v>92607741.629999995</v>
      </c>
      <c r="C18" s="5">
        <v>12868134.859999999</v>
      </c>
      <c r="D18" s="5">
        <f t="shared" ref="D18:D23" si="5">B18+C18</f>
        <v>105475876.48999999</v>
      </c>
      <c r="E18" s="5">
        <v>62541177.079999998</v>
      </c>
      <c r="F18" s="5">
        <v>62261177.079999998</v>
      </c>
      <c r="G18" s="5">
        <f t="shared" si="4"/>
        <v>42934699.409999996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3363096.27</v>
      </c>
      <c r="C20" s="5">
        <v>95266.31</v>
      </c>
      <c r="D20" s="5">
        <f t="shared" si="5"/>
        <v>3458362.58</v>
      </c>
      <c r="E20" s="5">
        <v>2427091.4500000002</v>
      </c>
      <c r="F20" s="5">
        <v>2427091.4500000002</v>
      </c>
      <c r="G20" s="5">
        <f t="shared" si="4"/>
        <v>1031271.1299999999</v>
      </c>
    </row>
    <row r="21" spans="1:7" x14ac:dyDescent="0.2">
      <c r="A21" s="25" t="s">
        <v>44</v>
      </c>
      <c r="B21" s="5">
        <v>3716356.18</v>
      </c>
      <c r="C21" s="5">
        <v>-233299.41</v>
      </c>
      <c r="D21" s="5">
        <f t="shared" si="5"/>
        <v>3483056.77</v>
      </c>
      <c r="E21" s="5">
        <v>2235374.7000000002</v>
      </c>
      <c r="F21" s="5">
        <v>2235374.7000000002</v>
      </c>
      <c r="G21" s="5">
        <f t="shared" si="4"/>
        <v>1247682.0699999998</v>
      </c>
    </row>
    <row r="22" spans="1:7" x14ac:dyDescent="0.2">
      <c r="A22" s="25" t="s">
        <v>45</v>
      </c>
      <c r="B22" s="5">
        <v>7132126.2599999998</v>
      </c>
      <c r="C22" s="5">
        <v>72000.009999999995</v>
      </c>
      <c r="D22" s="5">
        <f t="shared" si="5"/>
        <v>7204126.2699999996</v>
      </c>
      <c r="E22" s="5">
        <v>5605593.6900000004</v>
      </c>
      <c r="F22" s="5">
        <v>5605593.6900000004</v>
      </c>
      <c r="G22" s="5">
        <f t="shared" si="4"/>
        <v>1598532.5799999991</v>
      </c>
    </row>
    <row r="23" spans="1:7" x14ac:dyDescent="0.2">
      <c r="A23" s="25" t="s">
        <v>4</v>
      </c>
      <c r="B23" s="5">
        <v>475590.35</v>
      </c>
      <c r="C23" s="5">
        <v>-181392.67</v>
      </c>
      <c r="D23" s="5">
        <f t="shared" si="5"/>
        <v>294197.67999999993</v>
      </c>
      <c r="E23" s="5">
        <v>190101.4</v>
      </c>
      <c r="F23" s="5">
        <v>190101.4</v>
      </c>
      <c r="G23" s="5">
        <f t="shared" si="4"/>
        <v>104096.27999999994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2649606.13</v>
      </c>
      <c r="C25" s="13">
        <f t="shared" si="6"/>
        <v>4990926.87</v>
      </c>
      <c r="D25" s="13">
        <f t="shared" si="6"/>
        <v>7640533.0000000009</v>
      </c>
      <c r="E25" s="13">
        <f t="shared" si="6"/>
        <v>7046494.3799999999</v>
      </c>
      <c r="F25" s="13">
        <f t="shared" si="6"/>
        <v>7046494.3799999999</v>
      </c>
      <c r="G25" s="13">
        <f t="shared" si="6"/>
        <v>594038.62000000081</v>
      </c>
    </row>
    <row r="26" spans="1:7" x14ac:dyDescent="0.2">
      <c r="A26" s="25" t="s">
        <v>28</v>
      </c>
      <c r="B26" s="5">
        <v>1297041.48</v>
      </c>
      <c r="C26" s="5">
        <v>-192699.7</v>
      </c>
      <c r="D26" s="5">
        <f>B26+C26</f>
        <v>1104341.78</v>
      </c>
      <c r="E26" s="5">
        <v>751615.04</v>
      </c>
      <c r="F26" s="5">
        <v>751615.04</v>
      </c>
      <c r="G26" s="5">
        <f t="shared" ref="G26:G34" si="7">D26-E26</f>
        <v>352726.74</v>
      </c>
    </row>
    <row r="27" spans="1:7" x14ac:dyDescent="0.2">
      <c r="A27" s="25" t="s">
        <v>23</v>
      </c>
      <c r="B27" s="5">
        <v>1352564.65</v>
      </c>
      <c r="C27" s="5">
        <v>5183626.57</v>
      </c>
      <c r="D27" s="5">
        <f t="shared" ref="D27:D34" si="8">B27+C27</f>
        <v>6536191.2200000007</v>
      </c>
      <c r="E27" s="5">
        <v>6294879.3399999999</v>
      </c>
      <c r="F27" s="5">
        <v>6294879.3399999999</v>
      </c>
      <c r="G27" s="5">
        <f t="shared" si="7"/>
        <v>241311.88000000082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50</v>
      </c>
      <c r="B42" s="16">
        <f t="shared" ref="B42:G42" si="12">SUM(B36+B25+B16+B6)</f>
        <v>162398520</v>
      </c>
      <c r="C42" s="16">
        <f t="shared" si="12"/>
        <v>46661611.32</v>
      </c>
      <c r="D42" s="16">
        <f t="shared" si="12"/>
        <v>209060131.31999999</v>
      </c>
      <c r="E42" s="16">
        <f t="shared" si="12"/>
        <v>142737833.59999999</v>
      </c>
      <c r="F42" s="16">
        <f t="shared" si="12"/>
        <v>142229381.44</v>
      </c>
      <c r="G42" s="16">
        <f t="shared" si="12"/>
        <v>66322297.719999999</v>
      </c>
    </row>
    <row r="44" spans="1:7" x14ac:dyDescent="0.2">
      <c r="A44" s="1" t="s">
        <v>120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2024-10-18T16:27:42Z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